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105" yWindow="1980" windowWidth="11055" windowHeight="6420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H47"/>
  <c r="H48"/>
  <c r="H49"/>
  <c r="H50"/>
  <c r="H51"/>
  <c r="H52"/>
  <c r="F47"/>
  <c r="F48"/>
  <c r="F49"/>
  <c r="F50"/>
  <c r="F51"/>
  <c r="F52"/>
  <c r="A52" i="1"/>
  <c r="P33"/>
  <c r="H34"/>
  <c r="G52"/>
  <c r="F54" i="5" l="1"/>
  <c r="J54"/>
  <c r="H54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<sst xmlns="http://schemas.openxmlformats.org/spreadsheetml/2006/main" count="263" uniqueCount="152">
  <si>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</si>
  <si>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</si>
  <si>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</si>
  <si>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</si>
  <si>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</si>
  <si>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</si>
  <si>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</si>
  <si>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</si>
  <si>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</si>
  <si>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</si>
  <si>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</si>
  <si>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</si>
  <si>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</si>
  <si>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</si>
  <si>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</si>
  <si>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</si>
  <si>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</si>
  <si>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</si>
  <si>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</si>
  <si>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</si>
  <si>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</si>
  <si>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</si>
  <si>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</si>
  <si>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</si>
  <si>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</si>
  <si>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</si>
  <si>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</si>
  <si>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</si>
  <si>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</si>
  <si>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</si>
  <si>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</si>
  <si>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</si>
  <si>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</si>
  <si>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</si>
  <si>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</si>
  <si>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</si>
  <si>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</si>
  <si>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</si>
  <si>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</si>
  <si>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</si>
  <si>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</si>
  <si>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</si>
  <si>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</si>
  <si>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</si>
  <si>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</si>
  <si>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</si>
  <si>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</si>
  <si>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</si>
  <si>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</si>
  <si>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</si>
  <si>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</si>
  <si>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</si>
  <si>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</si>
  <si>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</si>
  <si>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</si>
  <si>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</si>
  <si>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</si>
  <si>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</si>
  <si>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</si>
  <si>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</si>
  <si>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</si>
  <si>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</si>
  <si>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</si>
  <si>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</si>
  <si>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</si>
  <si>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</si>
  <si>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</si>
  <si>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</si>
  <si>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</si>
  <si>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</si>
  <si>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</si>
  <si>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</si>
  <si>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</si>
  <si>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</si>
  <si>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</si>
  <si>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</si>
  <si>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</si>
  <si>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</si>
  <si>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</si>
  <si>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</si>
  <si>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</si>
  <si>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</si>
  <si>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</si>
  <si>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</si>
  <si>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</si>
  <si>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</si>
  <si>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</si>
  <si>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</si>
  <si>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</si>
  <si>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</si>
  <si>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</si>
  <si>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</si>
  <si>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</si>
  <si>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</si>
  <si>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</si>
  <si>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</si>
  <si>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</si>
  <si>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</si>
  <si>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</si>
  <si>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</si>
  <si>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</si>
  <si>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</si>
  <si>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</si>
  <si>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</si>
  <si>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</si>
  <si>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</si>
  <si>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</si>
  <si>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</si>
  <si>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</si>
  <si>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</si>
  <si>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</si>
  <si>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</si>
  <si>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</si>
  <si>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</si>
  <si>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</si>
  <si>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</si>
  <si>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</si>
  <si>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</si>
  <si>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</si>
  <si>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</si>
  <si>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</si>
  <si>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</si>
  <si>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</si>
  <si>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</si>
  <si>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</si>
  <si>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</si>
  <si>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</si>
  <si>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</si>
  <si>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</si>
  <si>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</si>
  <si>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</si>
  <si>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</si>
  <si>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</si>
  <si>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</si>
  <si>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</si>
  <si>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X</t>
  </si>
  <si>
    <t>Rotary Club of Pag-Asa Davao</t>
  </si>
  <si>
    <t>2B</t>
  </si>
  <si>
    <t>DJ Rean Tirol</t>
  </si>
  <si>
    <t>SOD's REST Center</t>
  </si>
  <si>
    <t>Amelio Batohanon</t>
  </si>
  <si>
    <t>Davilin Avelina Quilantang</t>
  </si>
  <si>
    <t>Earthquake victims</t>
  </si>
  <si>
    <t>December</t>
  </si>
  <si>
    <t>Chixboy Grill</t>
  </si>
  <si>
    <t>Pres. Eng's House</t>
  </si>
  <si>
    <t>Daliaon Toril</t>
  </si>
  <si>
    <t>Dalaiaon Toril</t>
  </si>
  <si>
    <t>Delivery of Water Filters- GG Project</t>
  </si>
  <si>
    <t>Delivery of Water Filters</t>
  </si>
  <si>
    <t>Training of RCC and Beneficiaries</t>
  </si>
  <si>
    <t>Residents of the Barangay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</si>
</sst>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Layout" topLeftCell="A39" zoomScale="118" zoomScaleNormal="200" zoomScalePageLayoutView="118" workbookViewId="0">
      <selection activeCell="B17" sqref="B17:C17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 t="s">
        <v>143</v>
      </c>
      <c r="L2" s="88"/>
      <c r="M2" s="88"/>
      <c r="N2" s="29"/>
      <c r="O2" s="29"/>
      <c r="P2" s="29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136</v>
      </c>
      <c r="B6" s="76"/>
      <c r="C6" s="77"/>
      <c r="D6" s="77"/>
      <c r="E6" s="77"/>
      <c r="F6" s="77"/>
      <c r="G6" s="77"/>
      <c r="H6" s="54" t="s">
        <v>137</v>
      </c>
      <c r="I6" s="78" t="s">
        <v>141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44002</v>
      </c>
      <c r="P8" s="96"/>
    </row>
    <row r="9" spans="1:16" s="33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5" customFormat="1" ht="12" customHeight="1" thickBot="1">
      <c r="A11" s="178"/>
      <c r="B11" s="151">
        <v>43810</v>
      </c>
      <c r="C11" s="152"/>
      <c r="D11" s="112">
        <v>7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3" t="s">
        <v>144</v>
      </c>
    </row>
    <row r="12" spans="1:16" s="35" customFormat="1" ht="12" customHeight="1" thickTop="1" thickBot="1">
      <c r="A12" s="178"/>
      <c r="B12" s="153"/>
      <c r="C12" s="154"/>
      <c r="D12" s="102"/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4"/>
    </row>
    <row r="13" spans="1:16" s="35" customFormat="1" ht="12" customHeight="1" thickTop="1" thickBot="1">
      <c r="A13" s="178"/>
      <c r="B13" s="153"/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78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78"/>
      <c r="B17" s="153">
        <v>43810</v>
      </c>
      <c r="C17" s="154"/>
      <c r="D17" s="81"/>
      <c r="E17" s="68"/>
      <c r="F17" s="68"/>
      <c r="G17" s="68"/>
      <c r="H17" s="69"/>
      <c r="I17" s="70"/>
      <c r="J17" s="63">
        <v>7</v>
      </c>
      <c r="K17" s="63"/>
      <c r="L17" s="71"/>
      <c r="M17" s="61"/>
      <c r="N17" s="61"/>
      <c r="O17" s="66"/>
      <c r="P17" s="44" t="s">
        <v>144</v>
      </c>
    </row>
    <row r="18" spans="1:16" s="35" customFormat="1" ht="12" customHeight="1" thickTop="1" thickBot="1">
      <c r="A18" s="178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78"/>
      <c r="B19" s="153">
        <v>43802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10</v>
      </c>
      <c r="M19" s="63"/>
      <c r="N19" s="62"/>
      <c r="O19" s="173"/>
      <c r="P19" s="44" t="s">
        <v>146</v>
      </c>
    </row>
    <row r="20" spans="1:16" s="35" customFormat="1" ht="12" customHeight="1" thickTop="1" thickBot="1">
      <c r="A20" s="178"/>
      <c r="B20" s="153">
        <v>43803</v>
      </c>
      <c r="C20" s="154"/>
      <c r="D20" s="60"/>
      <c r="E20" s="61"/>
      <c r="F20" s="61"/>
      <c r="G20" s="61"/>
      <c r="H20" s="61"/>
      <c r="I20" s="61"/>
      <c r="J20" s="61"/>
      <c r="K20" s="62"/>
      <c r="L20" s="63">
        <v>10</v>
      </c>
      <c r="M20" s="63"/>
      <c r="N20" s="62"/>
      <c r="O20" s="173"/>
      <c r="P20" s="44" t="s">
        <v>147</v>
      </c>
    </row>
    <row r="21" spans="1:16" s="35" customFormat="1" ht="12" customHeight="1" thickTop="1" thickBot="1">
      <c r="A21" s="178"/>
      <c r="B21" s="153">
        <v>43816</v>
      </c>
      <c r="C21" s="154"/>
      <c r="D21" s="60"/>
      <c r="E21" s="61"/>
      <c r="F21" s="61"/>
      <c r="G21" s="61"/>
      <c r="H21" s="61"/>
      <c r="I21" s="61"/>
      <c r="J21" s="61"/>
      <c r="K21" s="62"/>
      <c r="L21" s="63">
        <v>10</v>
      </c>
      <c r="M21" s="63"/>
      <c r="N21" s="62"/>
      <c r="O21" s="173"/>
      <c r="P21" s="44" t="s">
        <v>146</v>
      </c>
    </row>
    <row r="22" spans="1:16" s="35" customFormat="1" ht="12" customHeight="1" thickTop="1" thickBot="1">
      <c r="A22" s="178"/>
      <c r="B22" s="153">
        <v>43805</v>
      </c>
      <c r="C22" s="154"/>
      <c r="D22" s="60"/>
      <c r="E22" s="61"/>
      <c r="F22" s="61"/>
      <c r="G22" s="61"/>
      <c r="H22" s="61"/>
      <c r="I22" s="61"/>
      <c r="J22" s="61"/>
      <c r="K22" s="62"/>
      <c r="L22" s="63">
        <v>10</v>
      </c>
      <c r="M22" s="63"/>
      <c r="N22" s="62"/>
      <c r="O22" s="173"/>
      <c r="P22" s="44" t="s">
        <v>146</v>
      </c>
    </row>
    <row r="23" spans="1:16" s="35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4"/>
    </row>
    <row r="24" spans="1:16" s="35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4"/>
    </row>
    <row r="25" spans="1:16" s="35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4"/>
    </row>
    <row r="26" spans="1:16" s="35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>
        <v>3</v>
      </c>
      <c r="M26" s="63"/>
      <c r="N26" s="62"/>
      <c r="O26" s="173"/>
      <c r="P26" s="44" t="s">
        <v>139</v>
      </c>
    </row>
    <row r="27" spans="1:16" s="35" customFormat="1" ht="12" customHeight="1" thickTop="1" thickBot="1">
      <c r="A27" s="179"/>
      <c r="B27" s="180">
        <v>43809</v>
      </c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>
        <v>1</v>
      </c>
      <c r="O27" s="176"/>
      <c r="P27" s="45" t="s">
        <v>145</v>
      </c>
    </row>
    <row r="28" spans="1:16" s="34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14</v>
      </c>
      <c r="J31" s="156" t="s">
        <v>7</v>
      </c>
      <c r="K31" s="157"/>
      <c r="L31" s="157"/>
      <c r="M31" s="157"/>
      <c r="N31" s="157"/>
      <c r="O31" s="157"/>
      <c r="P31" s="3">
        <v>0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0</v>
      </c>
      <c r="J33" s="160" t="s">
        <v>8</v>
      </c>
      <c r="K33" s="161"/>
      <c r="L33" s="161"/>
      <c r="M33" s="161"/>
      <c r="N33" s="161"/>
      <c r="O33" s="161"/>
      <c r="P33" s="36">
        <f>SUM(P31:P32)</f>
        <v>0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6">
        <f>H31+H32-H33</f>
        <v>14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8" customFormat="1" ht="12.75" customHeight="1">
      <c r="A37" s="37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8" customFormat="1" ht="12.75" customHeight="1">
      <c r="A38" s="39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8" customFormat="1" ht="12.75" customHeight="1">
      <c r="A39" s="39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8" customFormat="1" ht="12.75" customHeight="1">
      <c r="A40" s="40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8" customFormat="1" ht="12.75" customHeight="1" thickBot="1">
      <c r="A41" s="39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1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6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DJ Rean Tirol</v>
      </c>
      <c r="B52" s="142"/>
      <c r="C52" s="143"/>
      <c r="D52" s="143"/>
      <c r="E52" s="143"/>
      <c r="F52" s="143"/>
      <c r="G52" s="143" t="str">
        <f>I6</f>
        <v>Davilin Avelina Quilantang</v>
      </c>
      <c r="H52" s="143"/>
      <c r="I52" s="143"/>
      <c r="J52" s="143"/>
      <c r="K52" s="143"/>
      <c r="L52" s="143"/>
      <c r="M52" s="144" t="s">
        <v>140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1" customFormat="1" ht="11.1" customHeight="1">
      <c r="A57" s="42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1" customFormat="1" ht="11.1" customHeight="1">
      <c r="A58" s="42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1" customFormat="1" ht="11.1" customHeight="1">
      <c r="A59" s="42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1" customFormat="1" ht="11.1" customHeight="1">
      <c r="A61" s="42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Layout" zoomScale="91" zoomScaleNormal="200" zoomScalePageLayoutView="91" workbookViewId="0">
      <selection activeCell="T22" sqref="T22:X2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Rotary Club of Pag-Asa Davao</v>
      </c>
      <c r="B3" s="254"/>
      <c r="C3" s="254"/>
      <c r="D3" s="254"/>
      <c r="E3" s="254"/>
      <c r="F3" s="254" t="str">
        <f>'Summary of Activities'!I6</f>
        <v>Davilin Avelina Quilantang</v>
      </c>
      <c r="G3" s="254"/>
      <c r="H3" s="254"/>
      <c r="I3" s="254"/>
      <c r="J3" s="254"/>
      <c r="K3" s="254"/>
      <c r="L3" s="254" t="str">
        <f>'Summary of Activities'!N6</f>
        <v>DJ Rean Tirol</v>
      </c>
      <c r="M3" s="254"/>
      <c r="N3" s="254"/>
      <c r="O3" s="254"/>
      <c r="P3" s="254"/>
      <c r="Q3" s="254"/>
      <c r="R3" s="254" t="str">
        <f>'Summary of Activities'!H6</f>
        <v>2B</v>
      </c>
      <c r="S3" s="254"/>
      <c r="T3" s="279" t="str">
        <f>'Summary of Activities'!K2</f>
        <v>December</v>
      </c>
      <c r="U3" s="254"/>
      <c r="V3" s="254"/>
      <c r="W3" s="280">
        <f>'Summary of Activities'!O8</f>
        <v>44002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43802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2"/>
      <c r="V5" s="203" t="s">
        <v>52</v>
      </c>
      <c r="W5" s="203"/>
      <c r="X5" s="204"/>
    </row>
    <row r="6" spans="1:24" s="7" customFormat="1" ht="13.5" thickBot="1">
      <c r="A6" s="220"/>
      <c r="B6" s="223"/>
      <c r="C6" s="47">
        <v>30</v>
      </c>
      <c r="D6" s="48">
        <v>8</v>
      </c>
      <c r="E6" s="49"/>
      <c r="F6" s="50"/>
      <c r="G6" s="48"/>
      <c r="H6" s="51"/>
      <c r="I6" s="47"/>
      <c r="J6" s="48"/>
      <c r="K6" s="49"/>
      <c r="L6" s="50"/>
      <c r="M6" s="48"/>
      <c r="N6" s="51"/>
      <c r="O6" s="47">
        <v>30</v>
      </c>
      <c r="P6" s="48">
        <v>8</v>
      </c>
      <c r="Q6" s="49"/>
      <c r="R6" s="50">
        <v>30</v>
      </c>
      <c r="S6" s="48">
        <v>8</v>
      </c>
      <c r="T6" s="51"/>
      <c r="U6" s="53" t="s">
        <v>135</v>
      </c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148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142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43803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2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7">
        <v>30</v>
      </c>
      <c r="D11" s="48">
        <v>8</v>
      </c>
      <c r="E11" s="49"/>
      <c r="F11" s="50"/>
      <c r="G11" s="48"/>
      <c r="H11" s="51"/>
      <c r="I11" s="47"/>
      <c r="J11" s="48"/>
      <c r="K11" s="49"/>
      <c r="L11" s="50"/>
      <c r="M11" s="48"/>
      <c r="N11" s="51"/>
      <c r="O11" s="47">
        <v>30</v>
      </c>
      <c r="P11" s="48">
        <v>8</v>
      </c>
      <c r="Q11" s="49"/>
      <c r="R11" s="50">
        <v>30</v>
      </c>
      <c r="S11" s="48">
        <v>8</v>
      </c>
      <c r="T11" s="51"/>
      <c r="U11" s="53" t="s">
        <v>135</v>
      </c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 t="s">
        <v>149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151</v>
      </c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43816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2"/>
      <c r="V15" s="203" t="s">
        <v>52</v>
      </c>
      <c r="W15" s="203"/>
      <c r="X15" s="204"/>
    </row>
    <row r="16" spans="1:24" s="7" customFormat="1" ht="13.5" thickBot="1">
      <c r="A16" s="220"/>
      <c r="B16" s="223"/>
      <c r="C16" s="47">
        <v>30</v>
      </c>
      <c r="D16" s="48">
        <v>8</v>
      </c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>
        <v>30</v>
      </c>
      <c r="P16" s="48">
        <v>8</v>
      </c>
      <c r="Q16" s="49"/>
      <c r="R16" s="50">
        <v>30</v>
      </c>
      <c r="S16" s="48">
        <v>8</v>
      </c>
      <c r="T16" s="51"/>
      <c r="U16" s="53" t="s">
        <v>135</v>
      </c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 t="s">
        <v>149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 t="s">
        <v>151</v>
      </c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43805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2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7">
        <v>30</v>
      </c>
      <c r="D21" s="48">
        <v>8</v>
      </c>
      <c r="E21" s="49"/>
      <c r="F21" s="50">
        <v>30</v>
      </c>
      <c r="G21" s="48">
        <v>8</v>
      </c>
      <c r="H21" s="51"/>
      <c r="I21" s="47">
        <v>30</v>
      </c>
      <c r="J21" s="48">
        <v>8</v>
      </c>
      <c r="K21" s="49"/>
      <c r="L21" s="50">
        <v>30</v>
      </c>
      <c r="M21" s="48">
        <v>8</v>
      </c>
      <c r="N21" s="51"/>
      <c r="O21" s="47">
        <v>30</v>
      </c>
      <c r="P21" s="48">
        <v>8</v>
      </c>
      <c r="Q21" s="49"/>
      <c r="R21" s="50">
        <v>30</v>
      </c>
      <c r="S21" s="48">
        <v>8</v>
      </c>
      <c r="T21" s="51">
        <v>54019</v>
      </c>
      <c r="U21" s="53" t="s">
        <v>135</v>
      </c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 t="s">
        <v>150</v>
      </c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 t="s">
        <v>151</v>
      </c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2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2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2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 t="s">
        <v>135</v>
      </c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2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120</v>
      </c>
      <c r="G47" s="278"/>
      <c r="H47" s="277">
        <f>D6+D11+D16+D21+D26+D31+D36+D41</f>
        <v>32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30</v>
      </c>
      <c r="G48" s="278"/>
      <c r="H48" s="277">
        <f>G6+G11+G16+G21+G26+G31+G36+G41</f>
        <v>8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30</v>
      </c>
      <c r="G49" s="278"/>
      <c r="H49" s="277">
        <f>J6+J11+J16+J21+J26+J31+J36+J41</f>
        <v>8</v>
      </c>
      <c r="I49" s="278"/>
      <c r="J49" s="271">
        <f>K6+K11+K16+K21+K26+K31+K36+K41</f>
        <v>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30</v>
      </c>
      <c r="G50" s="278"/>
      <c r="H50" s="277">
        <f>M6+M11+M16+M21+M26+M31+M36+M41</f>
        <v>8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120</v>
      </c>
      <c r="G51" s="278"/>
      <c r="H51" s="277">
        <f>P6+P11+P16+P21+P26+P31+P36+P41</f>
        <v>32</v>
      </c>
      <c r="I51" s="278"/>
      <c r="J51" s="271">
        <f>Q6+Q11+Q16+Q21+Q26+Q31+Q36+Q41</f>
        <v>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120</v>
      </c>
      <c r="G52" s="274"/>
      <c r="H52" s="273">
        <f>S6+S11+S16+S21+S26+S31+S36+S41</f>
        <v>32</v>
      </c>
      <c r="I52" s="274"/>
      <c r="J52" s="256">
        <f>T6+T11+T16+T21+T26+T31+T36+T41</f>
        <v>54019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330</v>
      </c>
      <c r="G54" s="262"/>
      <c r="H54" s="261">
        <f>SUM(H47:I52)</f>
        <v>120</v>
      </c>
      <c r="I54" s="262"/>
      <c r="J54" s="258">
        <f>SUM(J47:L52)</f>
        <v>54019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davilin</cp:lastModifiedBy>
  <cp:lastPrinted>2019-04-23T13:42:22Z</cp:lastPrinted>
  <dcterms:created xsi:type="dcterms:W3CDTF">2013-07-03T03:04:40Z</dcterms:created>
  <dcterms:modified xsi:type="dcterms:W3CDTF">2020-06-30T07:27:54Z</dcterms:modified>
</cp:coreProperties>
</file>